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740" activeTab="0"/>
  </bookViews>
  <sheets>
    <sheet name="wydatki inwestycyjne" sheetId="1" r:id="rId1"/>
  </sheets>
  <definedNames>
    <definedName name="_xlnm.Print_Area" localSheetId="0">'wydatki inwestycyjne'!$A$1:$L$43</definedName>
  </definedNames>
  <calcPr fullCalcOnLoad="1"/>
</workbook>
</file>

<file path=xl/sharedStrings.xml><?xml version="1.0" encoding="utf-8"?>
<sst xmlns="http://schemas.openxmlformats.org/spreadsheetml/2006/main" count="65" uniqueCount="40">
  <si>
    <t>L.p.</t>
  </si>
  <si>
    <t xml:space="preserve">dział </t>
  </si>
  <si>
    <t xml:space="preserve">RAZEM </t>
  </si>
  <si>
    <t>Rewitalizacja budynków w centrum Lubawki</t>
  </si>
  <si>
    <t>Zakup urządzeń wodno-kanalizacyjnych</t>
  </si>
  <si>
    <t>Kulturalne spotkania na czesko-polskim pograniczu w tym: modernizacja Domu Kultury w Lubawce</t>
  </si>
  <si>
    <t>ogółem</t>
  </si>
  <si>
    <t>Nazwa zadania inwestycyjnego</t>
  </si>
  <si>
    <t>Łączne koszty finansowe</t>
  </si>
  <si>
    <t>Objęcie dodatkowych udziałów w spółce "Sanikom"</t>
  </si>
  <si>
    <t xml:space="preserve">dział / rozdz. </t>
  </si>
  <si>
    <t>paragraf</t>
  </si>
  <si>
    <t>Zakup sprzętu komputerowego  UM Lubawka i innych urządzeń technicznych</t>
  </si>
  <si>
    <t>Planowane wydatki</t>
  </si>
  <si>
    <t>dochody własne jst</t>
  </si>
  <si>
    <t>kredyty i pożyczki</t>
  </si>
  <si>
    <t>środki UE</t>
  </si>
  <si>
    <t>z tego: źródła finansowania</t>
  </si>
  <si>
    <t>jednostka organizacyjna realizujaca program lub koordynująca wykonanie progamu</t>
  </si>
  <si>
    <t>Urząd Miasta</t>
  </si>
  <si>
    <t>ZBGM</t>
  </si>
  <si>
    <t xml:space="preserve">Modernizacja z rozbudową ZSP w Lubawce etap IV                       </t>
  </si>
  <si>
    <t>Roboty  kanalizacyjne w Lubawce                                                               ul. Mickiewicza  etap II</t>
  </si>
  <si>
    <t>Zakup samochodu strażackiego</t>
  </si>
  <si>
    <t>rok budżetowy 2012</t>
  </si>
  <si>
    <t>Zakup kosiarki na stadion - sołectwo Chełmsko Śl.</t>
  </si>
  <si>
    <t xml:space="preserve"> </t>
  </si>
  <si>
    <t xml:space="preserve">Opracowanie koncepcji dot. zagospodarowania ul. Brzozowej  i ul.Świerkowej w Lubawce </t>
  </si>
  <si>
    <t>Modernizacja świetlic wiejskich w Błażejowie i Bukówce</t>
  </si>
  <si>
    <t>Termomodernizacja budynku ośrodka zdrowia w Chełmsku Śl.</t>
  </si>
  <si>
    <t>Przebudowa zabytkowego budynku Szkoły Podstawowej w Miszkowicach - etap II</t>
  </si>
  <si>
    <t xml:space="preserve">ZADANIA  MAJĄTKOWE </t>
  </si>
  <si>
    <t>Budowa ujęcia wody dla celów naśnieżania stoku narciarskiego wraz ze zbiornikiem wody dla celów p.poż</t>
  </si>
  <si>
    <t>Budowa skateparku w Lubawce</t>
  </si>
  <si>
    <t>środki pochodzące                  z innych źródeł</t>
  </si>
  <si>
    <t>Przebudowa mostu na rzece Niedamirka w Niedamirowie</t>
  </si>
  <si>
    <t>Odbudowa drogi  do leśniczówki Jarkowice dz. Nr.511 0+000-0+180, Odbudowa do Szczęśliwej Siódemki Jarkowice dz. Nr 563/3 0+000-0+300</t>
  </si>
  <si>
    <t>Budowa oświetlenia drogowego w Miszkowicach ul Widokowa</t>
  </si>
  <si>
    <t>„Przebudowa drogi dojazdowej do gruntów rolnych w Jarkowicach”</t>
  </si>
  <si>
    <t>Załącznik nr  3                                                                                                                                      do Uchwały nr XI/219/12 Rady Miejskiej w Lubawce z dnia 29 grudnia 2012r.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</si>
</sst>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\ &quot;zł&quot;"/>
    <numFmt numFmtId="171" formatCode="#,##0\ _z_ł"/>
  </numFmts>
  <fonts count="34">
    <font>
      <sz val="10"/>
      <name val="Arial CE"/>
      <family val="0"/>
    </font>
    <font>
      <sz val="10"/>
      <name val="Palatino Linotype"/>
      <family val="1"/>
    </font>
    <font>
      <sz val="22"/>
      <name val="Palatino Linotype"/>
      <family val="1"/>
    </font>
    <font>
      <sz val="9"/>
      <name val="Palatino Linotype"/>
      <family val="1"/>
    </font>
    <font>
      <sz val="8"/>
      <name val="Palatino Linotype"/>
      <family val="1"/>
    </font>
    <font>
      <b/>
      <sz val="12"/>
      <name val="Palatino Linotype"/>
      <family val="1"/>
    </font>
    <font>
      <b/>
      <sz val="8"/>
      <name val="Palatino Linotype"/>
      <family val="1"/>
    </font>
    <font>
      <sz val="12"/>
      <name val="Palatino Linotype"/>
      <family val="1"/>
    </font>
    <font>
      <sz val="6"/>
      <name val="Palatino Linotype"/>
      <family val="1"/>
    </font>
    <font>
      <b/>
      <sz val="11"/>
      <name val="Palatino Linotype"/>
      <family val="1"/>
    </font>
    <font>
      <sz val="7"/>
      <name val="Palatino Linotype"/>
      <family val="1"/>
    </font>
    <font>
      <b/>
      <sz val="12"/>
      <color indexed="10"/>
      <name val="Palatino Linotype"/>
      <family val="1"/>
    </font>
    <font>
      <b/>
      <sz val="7"/>
      <name val="Palatino Linotyp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i/>
      <sz val="10"/>
      <name val="Palatino Linotyp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5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wrapText="1"/>
    </xf>
    <xf numFmtId="3" fontId="5" fillId="24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6" fillId="24" borderId="11" xfId="0" applyFont="1" applyFill="1" applyBorder="1" applyAlignment="1">
      <alignment wrapText="1"/>
    </xf>
    <xf numFmtId="3" fontId="7" fillId="0" borderId="1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7" fillId="25" borderId="10" xfId="0" applyNumberFormat="1" applyFont="1" applyFill="1" applyBorder="1" applyAlignment="1">
      <alignment/>
    </xf>
    <xf numFmtId="3" fontId="7" fillId="25" borderId="11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0" fontId="8" fillId="25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15" xfId="0" applyFont="1" applyBorder="1" applyAlignment="1">
      <alignment horizontal="center" wrapText="1"/>
    </xf>
    <xf numFmtId="3" fontId="10" fillId="0" borderId="16" xfId="0" applyNumberFormat="1" applyFont="1" applyFill="1" applyBorder="1" applyAlignment="1">
      <alignment horizontal="center"/>
    </xf>
    <xf numFmtId="3" fontId="5" fillId="24" borderId="15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5" fillId="25" borderId="12" xfId="0" applyFont="1" applyFill="1" applyBorder="1" applyAlignment="1">
      <alignment horizontal="center"/>
    </xf>
    <xf numFmtId="3" fontId="5" fillId="25" borderId="11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11" fillId="0" borderId="0" xfId="0" applyFont="1" applyAlignment="1">
      <alignment/>
    </xf>
    <xf numFmtId="3" fontId="12" fillId="24" borderId="16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" fontId="5" fillId="4" borderId="18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25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5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33" fillId="0" borderId="0" xfId="0" applyNumberFormat="1" applyFont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4" fontId="33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/>
    </xf>
    <xf numFmtId="3" fontId="4" fillId="4" borderId="18" xfId="0" applyNumberFormat="1" applyFont="1" applyFill="1" applyBorder="1" applyAlignment="1">
      <alignment/>
    </xf>
    <xf numFmtId="3" fontId="7" fillId="4" borderId="2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9" fillId="4" borderId="22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8" fillId="4" borderId="23" xfId="0" applyFont="1" applyFill="1" applyBorder="1" applyAlignment="1">
      <alignment horizontal="center" textRotation="90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4" fillId="4" borderId="24" xfId="0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textRotation="90" wrapText="1"/>
    </xf>
    <xf numFmtId="0" fontId="1" fillId="4" borderId="28" xfId="0" applyFont="1" applyFill="1" applyBorder="1" applyAlignment="1">
      <alignment horizontal="center" vertical="center" textRotation="90" wrapText="1"/>
    </xf>
    <xf numFmtId="0" fontId="1" fillId="4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0" fontId="0" fillId="4" borderId="29" xfId="0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1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25" borderId="11" xfId="0" applyNumberFormat="1" applyFont="1" applyFill="1" applyBorder="1" applyAlignment="1">
      <alignment vertical="center" wrapText="1"/>
    </xf>
    <xf numFmtId="0" fontId="0" fillId="0" borderId="28" xfId="0" applyNumberFormat="1" applyBorder="1" applyAlignment="1">
      <alignment vertical="center" wrapText="1"/>
    </xf>
    <xf numFmtId="0" fontId="0" fillId="0" borderId="31" xfId="0" applyNumberFormat="1" applyBorder="1" applyAlignment="1">
      <alignment vertical="center" wrapText="1"/>
    </xf>
    <xf numFmtId="3" fontId="4" fillId="25" borderId="11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0">
      <selection activeCell="R20" sqref="R20"/>
    </sheetView>
  </sheetViews>
  <sheetFormatPr defaultColWidth="9.00390625" defaultRowHeight="12.75"/>
  <cols>
    <col min="1" max="1" width="2.75390625" style="53" customWidth="1"/>
    <col min="2" max="2" width="4.875" style="1" customWidth="1"/>
    <col min="3" max="3" width="7.625" style="1" customWidth="1"/>
    <col min="4" max="4" width="6.125" style="1" customWidth="1"/>
    <col min="5" max="5" width="37.875" style="19" customWidth="1"/>
    <col min="6" max="6" width="9.00390625" style="65" customWidth="1"/>
    <col min="7" max="7" width="14.00390625" style="2" customWidth="1"/>
    <col min="8" max="8" width="13.25390625" style="2" customWidth="1"/>
    <col min="9" max="9" width="11.00390625" style="2" customWidth="1"/>
    <col min="10" max="10" width="11.25390625" style="2" bestFit="1" customWidth="1"/>
    <col min="11" max="11" width="10.25390625" style="2" hidden="1" customWidth="1"/>
    <col min="12" max="12" width="9.375" style="1" customWidth="1"/>
    <col min="13" max="16384" width="9.125" style="2" customWidth="1"/>
  </cols>
  <sheetData>
    <row r="1" spans="6:12" ht="31.5" customHeight="1">
      <c r="F1" s="81" t="s">
        <v>39</v>
      </c>
      <c r="G1" s="82"/>
      <c r="H1" s="82"/>
      <c r="I1" s="82"/>
      <c r="J1" s="82"/>
      <c r="K1" s="82"/>
      <c r="L1" s="82"/>
    </row>
    <row r="2" spans="2:12" ht="27.75" customHeight="1" thickBot="1">
      <c r="B2" s="88" t="s">
        <v>31</v>
      </c>
      <c r="C2" s="88"/>
      <c r="D2" s="88"/>
      <c r="E2" s="88"/>
      <c r="F2" s="88"/>
      <c r="G2" s="88"/>
      <c r="H2" s="88"/>
      <c r="I2" s="88"/>
      <c r="J2" s="88"/>
      <c r="K2" s="88"/>
      <c r="L2" s="32"/>
    </row>
    <row r="3" spans="1:12" ht="18.75" customHeight="1">
      <c r="A3" s="89" t="s">
        <v>0</v>
      </c>
      <c r="B3" s="92" t="s">
        <v>1</v>
      </c>
      <c r="C3" s="95" t="s">
        <v>10</v>
      </c>
      <c r="D3" s="98" t="s">
        <v>11</v>
      </c>
      <c r="E3" s="105" t="s">
        <v>7</v>
      </c>
      <c r="F3" s="106" t="s">
        <v>8</v>
      </c>
      <c r="G3" s="100" t="s">
        <v>13</v>
      </c>
      <c r="H3" s="101"/>
      <c r="I3" s="101"/>
      <c r="J3" s="101"/>
      <c r="K3" s="101"/>
      <c r="L3" s="85" t="s">
        <v>18</v>
      </c>
    </row>
    <row r="4" spans="1:12" ht="15">
      <c r="A4" s="90"/>
      <c r="B4" s="93"/>
      <c r="C4" s="96"/>
      <c r="D4" s="99"/>
      <c r="E4" s="96"/>
      <c r="F4" s="107"/>
      <c r="G4" s="96" t="s">
        <v>24</v>
      </c>
      <c r="H4" s="102" t="s">
        <v>17</v>
      </c>
      <c r="I4" s="103"/>
      <c r="J4" s="103"/>
      <c r="K4" s="104"/>
      <c r="L4" s="86"/>
    </row>
    <row r="5" spans="1:15" s="3" customFormat="1" ht="45.75" customHeight="1">
      <c r="A5" s="91"/>
      <c r="B5" s="94"/>
      <c r="C5" s="97"/>
      <c r="D5" s="99"/>
      <c r="E5" s="97"/>
      <c r="F5" s="108"/>
      <c r="G5" s="96"/>
      <c r="H5" s="28" t="s">
        <v>14</v>
      </c>
      <c r="I5" s="28" t="s">
        <v>15</v>
      </c>
      <c r="J5" s="29" t="s">
        <v>34</v>
      </c>
      <c r="K5" s="28" t="s">
        <v>16</v>
      </c>
      <c r="L5" s="87"/>
      <c r="O5" s="3" t="s">
        <v>26</v>
      </c>
    </row>
    <row r="6" spans="1:12" s="20" customFormat="1" ht="9" customHeight="1">
      <c r="A6" s="54">
        <v>1</v>
      </c>
      <c r="B6" s="24">
        <v>2</v>
      </c>
      <c r="C6" s="27">
        <v>3</v>
      </c>
      <c r="D6" s="27">
        <v>4</v>
      </c>
      <c r="E6" s="27">
        <v>5</v>
      </c>
      <c r="F6" s="60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34">
        <v>11</v>
      </c>
    </row>
    <row r="7" spans="1:12" s="7" customFormat="1" ht="18">
      <c r="A7" s="55"/>
      <c r="B7" s="26">
        <v>600</v>
      </c>
      <c r="C7" s="4"/>
      <c r="D7" s="4"/>
      <c r="E7" s="5" t="s">
        <v>2</v>
      </c>
      <c r="F7" s="61"/>
      <c r="G7" s="23">
        <f>SUM(G8:G11)</f>
        <v>400155</v>
      </c>
      <c r="H7" s="23">
        <f>SUM(H8:H11)</f>
        <v>6500</v>
      </c>
      <c r="I7" s="6">
        <f>SUM(I8:I11)</f>
        <v>209716</v>
      </c>
      <c r="J7" s="6">
        <f>SUM(J8:J11)</f>
        <v>183939</v>
      </c>
      <c r="K7" s="23">
        <f>SUM(K8:K8)</f>
        <v>0</v>
      </c>
      <c r="L7" s="36"/>
    </row>
    <row r="8" spans="1:12" s="13" customFormat="1" ht="30.75" customHeight="1">
      <c r="A8" s="56">
        <v>1</v>
      </c>
      <c r="B8" s="25"/>
      <c r="C8" s="9">
        <v>60016</v>
      </c>
      <c r="D8" s="9">
        <v>6050</v>
      </c>
      <c r="E8" s="19" t="s">
        <v>27</v>
      </c>
      <c r="F8" s="62">
        <v>3500000</v>
      </c>
      <c r="G8" s="51">
        <f>SUM(H8:K8)</f>
        <v>25000</v>
      </c>
      <c r="H8" s="14"/>
      <c r="I8" s="11">
        <v>25000</v>
      </c>
      <c r="J8" s="11"/>
      <c r="K8" s="11"/>
      <c r="L8" s="35" t="s">
        <v>19</v>
      </c>
    </row>
    <row r="9" spans="1:12" s="41" customFormat="1" ht="32.25" customHeight="1">
      <c r="A9" s="56">
        <v>3</v>
      </c>
      <c r="B9" s="43"/>
      <c r="C9" s="9">
        <v>60016</v>
      </c>
      <c r="D9" s="9">
        <v>6050</v>
      </c>
      <c r="E9" s="10" t="s">
        <v>35</v>
      </c>
      <c r="F9" s="62">
        <v>120000</v>
      </c>
      <c r="G9" s="51">
        <f>SUM(H9:K9)</f>
        <v>113500</v>
      </c>
      <c r="H9" s="14"/>
      <c r="I9" s="11">
        <v>113500</v>
      </c>
      <c r="J9" s="11"/>
      <c r="K9" s="11"/>
      <c r="L9" s="35" t="s">
        <v>19</v>
      </c>
    </row>
    <row r="10" spans="1:12" s="41" customFormat="1" ht="30" customHeight="1">
      <c r="A10" s="56"/>
      <c r="B10" s="43"/>
      <c r="C10" s="9">
        <v>60016</v>
      </c>
      <c r="D10" s="9">
        <v>6050</v>
      </c>
      <c r="E10" s="10" t="s">
        <v>38</v>
      </c>
      <c r="F10" s="62">
        <v>6500</v>
      </c>
      <c r="G10" s="51">
        <f>SUM(H10:K10)</f>
        <v>6500</v>
      </c>
      <c r="H10" s="14">
        <v>6500</v>
      </c>
      <c r="I10" s="11"/>
      <c r="J10" s="11"/>
      <c r="K10" s="11"/>
      <c r="L10" s="35" t="s">
        <v>19</v>
      </c>
    </row>
    <row r="11" spans="1:12" s="41" customFormat="1" ht="45.75" customHeight="1">
      <c r="A11" s="56">
        <v>4</v>
      </c>
      <c r="B11" s="43"/>
      <c r="C11" s="9">
        <v>60078</v>
      </c>
      <c r="D11" s="9">
        <v>6050</v>
      </c>
      <c r="E11" s="10" t="s">
        <v>36</v>
      </c>
      <c r="F11" s="62"/>
      <c r="G11" s="51">
        <f>SUM(H11:K11)</f>
        <v>255155</v>
      </c>
      <c r="H11" s="68"/>
      <c r="I11" s="51">
        <v>71216</v>
      </c>
      <c r="J11" s="51">
        <v>183939</v>
      </c>
      <c r="K11" s="11"/>
      <c r="L11" s="35" t="s">
        <v>19</v>
      </c>
    </row>
    <row r="12" spans="1:12" s="7" customFormat="1" ht="18">
      <c r="A12" s="55"/>
      <c r="B12" s="26">
        <v>700</v>
      </c>
      <c r="C12" s="4"/>
      <c r="D12" s="4"/>
      <c r="E12" s="5" t="s">
        <v>2</v>
      </c>
      <c r="F12" s="61"/>
      <c r="G12" s="23">
        <f>G13</f>
        <v>592600</v>
      </c>
      <c r="H12" s="6">
        <f>H13</f>
        <v>27925</v>
      </c>
      <c r="I12" s="6">
        <f>I13</f>
        <v>564675</v>
      </c>
      <c r="J12" s="6">
        <f>J13</f>
        <v>0</v>
      </c>
      <c r="K12" s="6" t="e">
        <f>K13+#REF!</f>
        <v>#REF!</v>
      </c>
      <c r="L12" s="36"/>
    </row>
    <row r="13" spans="1:12" s="13" customFormat="1" ht="18">
      <c r="A13" s="56">
        <v>5</v>
      </c>
      <c r="B13" s="25"/>
      <c r="C13" s="9">
        <v>70001</v>
      </c>
      <c r="D13" s="9"/>
      <c r="E13" s="10" t="s">
        <v>3</v>
      </c>
      <c r="F13" s="62">
        <v>1098507</v>
      </c>
      <c r="G13" s="51">
        <f>SUM(H13:J13)</f>
        <v>592600</v>
      </c>
      <c r="H13" s="11">
        <f>SUM(H14:H16)</f>
        <v>27925</v>
      </c>
      <c r="I13" s="11">
        <f>SUM(I14:I16)</f>
        <v>564675</v>
      </c>
      <c r="J13" s="11"/>
      <c r="K13" s="11"/>
      <c r="L13" s="37" t="s">
        <v>20</v>
      </c>
    </row>
    <row r="14" spans="1:12" s="13" customFormat="1" ht="18">
      <c r="A14" s="56"/>
      <c r="B14" s="25"/>
      <c r="C14" s="9"/>
      <c r="D14" s="9">
        <v>6210</v>
      </c>
      <c r="E14" s="10"/>
      <c r="F14" s="62"/>
      <c r="G14" s="51">
        <f>SUM(H14:J14)</f>
        <v>58050</v>
      </c>
      <c r="H14" s="11">
        <v>1200</v>
      </c>
      <c r="I14" s="11">
        <v>56850</v>
      </c>
      <c r="J14" s="11"/>
      <c r="K14" s="11"/>
      <c r="L14" s="46"/>
    </row>
    <row r="15" spans="1:12" s="13" customFormat="1" ht="18">
      <c r="A15" s="56"/>
      <c r="B15" s="25"/>
      <c r="C15" s="9"/>
      <c r="D15" s="9">
        <v>6217</v>
      </c>
      <c r="E15" s="10"/>
      <c r="F15" s="62"/>
      <c r="G15" s="51">
        <f>SUM(H15:K15)</f>
        <v>356770</v>
      </c>
      <c r="H15" s="11">
        <v>1202</v>
      </c>
      <c r="I15" s="11">
        <v>355568</v>
      </c>
      <c r="J15" s="11"/>
      <c r="K15" s="11"/>
      <c r="L15" s="46"/>
    </row>
    <row r="16" spans="1:12" s="13" customFormat="1" ht="18">
      <c r="A16" s="56"/>
      <c r="B16" s="25"/>
      <c r="C16" s="9"/>
      <c r="D16" s="9">
        <v>6219</v>
      </c>
      <c r="E16" s="10"/>
      <c r="F16" s="62"/>
      <c r="G16" s="51">
        <f>SUM(H16:K16)</f>
        <v>177780</v>
      </c>
      <c r="H16" s="11">
        <v>25523</v>
      </c>
      <c r="I16" s="11">
        <v>152257</v>
      </c>
      <c r="J16" s="11"/>
      <c r="K16" s="11"/>
      <c r="L16" s="46"/>
    </row>
    <row r="17" spans="1:12" s="7" customFormat="1" ht="18">
      <c r="A17" s="55"/>
      <c r="B17" s="26">
        <v>750</v>
      </c>
      <c r="C17" s="4"/>
      <c r="D17" s="4"/>
      <c r="E17" s="5" t="s">
        <v>2</v>
      </c>
      <c r="F17" s="61"/>
      <c r="G17" s="23">
        <f>SUM(G18)</f>
        <v>15850</v>
      </c>
      <c r="H17" s="6">
        <f>SUM(H18)</f>
        <v>0</v>
      </c>
      <c r="I17" s="6">
        <f>SUM(I18)</f>
        <v>15850</v>
      </c>
      <c r="J17" s="6">
        <f>SUM(J18)</f>
        <v>0</v>
      </c>
      <c r="K17" s="6">
        <f>SUM(K18)</f>
        <v>0</v>
      </c>
      <c r="L17" s="36"/>
    </row>
    <row r="18" spans="1:12" s="13" customFormat="1" ht="27.75">
      <c r="A18" s="56">
        <v>6</v>
      </c>
      <c r="B18" s="25"/>
      <c r="C18" s="9">
        <v>75023</v>
      </c>
      <c r="D18" s="9">
        <v>6060</v>
      </c>
      <c r="E18" s="10" t="s">
        <v>12</v>
      </c>
      <c r="F18" s="62">
        <v>15850</v>
      </c>
      <c r="G18" s="51">
        <f>SUM(H18:K18)</f>
        <v>15850</v>
      </c>
      <c r="H18" s="11"/>
      <c r="I18" s="11">
        <v>15850</v>
      </c>
      <c r="J18" s="11"/>
      <c r="K18" s="11"/>
      <c r="L18" s="35" t="s">
        <v>19</v>
      </c>
    </row>
    <row r="19" spans="1:12" s="7" customFormat="1" ht="18">
      <c r="A19" s="55"/>
      <c r="B19" s="26">
        <v>754</v>
      </c>
      <c r="C19" s="4"/>
      <c r="D19" s="4"/>
      <c r="E19" s="5" t="s">
        <v>2</v>
      </c>
      <c r="F19" s="61"/>
      <c r="G19" s="23">
        <f>G20</f>
        <v>195000</v>
      </c>
      <c r="H19" s="6"/>
      <c r="I19" s="6">
        <f>I20</f>
        <v>100500</v>
      </c>
      <c r="J19" s="6">
        <f>J20</f>
        <v>94500</v>
      </c>
      <c r="K19" s="6"/>
      <c r="L19" s="42"/>
    </row>
    <row r="20" spans="1:12" s="13" customFormat="1" ht="18">
      <c r="A20" s="56">
        <v>7</v>
      </c>
      <c r="B20" s="25"/>
      <c r="C20" s="9">
        <v>75412</v>
      </c>
      <c r="D20" s="9">
        <v>6230</v>
      </c>
      <c r="E20" s="10" t="s">
        <v>23</v>
      </c>
      <c r="F20" s="62">
        <v>100000</v>
      </c>
      <c r="G20" s="51">
        <f>SUM(H20:K20)</f>
        <v>195000</v>
      </c>
      <c r="H20" s="11"/>
      <c r="I20" s="11">
        <v>100500</v>
      </c>
      <c r="J20" s="11">
        <v>94500</v>
      </c>
      <c r="K20" s="11"/>
      <c r="L20" s="35" t="s">
        <v>19</v>
      </c>
    </row>
    <row r="21" spans="1:12" s="7" customFormat="1" ht="18">
      <c r="A21" s="55"/>
      <c r="B21" s="26">
        <v>801</v>
      </c>
      <c r="C21" s="4"/>
      <c r="D21" s="4"/>
      <c r="E21" s="5" t="s">
        <v>2</v>
      </c>
      <c r="F21" s="61"/>
      <c r="G21" s="23">
        <f>SUM(G22:G23)</f>
        <v>97000</v>
      </c>
      <c r="H21" s="6">
        <f>SUM(H22:H23)</f>
        <v>3000</v>
      </c>
      <c r="I21" s="6">
        <f>SUM(I22:I23)</f>
        <v>94000</v>
      </c>
      <c r="J21" s="6">
        <f>SUM(J22:J23)</f>
        <v>0</v>
      </c>
      <c r="K21" s="6">
        <f>SUM(K22:K22)</f>
        <v>0</v>
      </c>
      <c r="L21" s="36"/>
    </row>
    <row r="22" spans="1:12" s="13" customFormat="1" ht="27.75">
      <c r="A22" s="56">
        <v>8</v>
      </c>
      <c r="B22" s="25"/>
      <c r="C22" s="9">
        <v>80101</v>
      </c>
      <c r="D22" s="9">
        <v>6050</v>
      </c>
      <c r="E22" s="10" t="s">
        <v>30</v>
      </c>
      <c r="F22" s="62"/>
      <c r="G22" s="51">
        <f>SUM(H22:J22)</f>
        <v>3000</v>
      </c>
      <c r="H22" s="11">
        <v>3000</v>
      </c>
      <c r="I22" s="14">
        <v>0</v>
      </c>
      <c r="J22" s="11"/>
      <c r="K22" s="11"/>
      <c r="L22" s="35" t="s">
        <v>19</v>
      </c>
    </row>
    <row r="23" spans="1:12" s="13" customFormat="1" ht="27.75">
      <c r="A23" s="56">
        <v>9</v>
      </c>
      <c r="B23" s="25"/>
      <c r="C23" s="9">
        <v>80110</v>
      </c>
      <c r="D23" s="9">
        <v>6050</v>
      </c>
      <c r="E23" s="10" t="s">
        <v>21</v>
      </c>
      <c r="F23" s="62">
        <v>15110517</v>
      </c>
      <c r="G23" s="51">
        <f>SUM(H23:K23)</f>
        <v>94000</v>
      </c>
      <c r="H23" s="11"/>
      <c r="I23" s="14">
        <v>94000</v>
      </c>
      <c r="J23" s="11"/>
      <c r="K23" s="11"/>
      <c r="L23" s="35" t="s">
        <v>19</v>
      </c>
    </row>
    <row r="24" spans="1:12" s="13" customFormat="1" ht="18">
      <c r="A24" s="55"/>
      <c r="B24" s="26">
        <v>851</v>
      </c>
      <c r="C24" s="4"/>
      <c r="D24" s="4"/>
      <c r="E24" s="16"/>
      <c r="F24" s="61"/>
      <c r="G24" s="23">
        <f>SUM(H24:J24)</f>
        <v>16100</v>
      </c>
      <c r="H24" s="6">
        <f>H25</f>
        <v>0</v>
      </c>
      <c r="I24" s="6">
        <f>I25</f>
        <v>0</v>
      </c>
      <c r="J24" s="6">
        <f>J25</f>
        <v>16100</v>
      </c>
      <c r="K24" s="6"/>
      <c r="L24" s="42"/>
    </row>
    <row r="25" spans="1:12" s="13" customFormat="1" ht="27.75">
      <c r="A25" s="56">
        <v>10</v>
      </c>
      <c r="B25" s="25"/>
      <c r="C25" s="9">
        <v>85121</v>
      </c>
      <c r="D25" s="9">
        <v>6050</v>
      </c>
      <c r="E25" s="15" t="s">
        <v>29</v>
      </c>
      <c r="F25" s="62">
        <v>227000</v>
      </c>
      <c r="G25" s="51">
        <f>SUM(H25:J25)</f>
        <v>16100</v>
      </c>
      <c r="H25" s="11"/>
      <c r="I25" s="14"/>
      <c r="J25" s="11">
        <v>16100</v>
      </c>
      <c r="K25" s="11"/>
      <c r="L25" s="35" t="s">
        <v>19</v>
      </c>
    </row>
    <row r="26" spans="1:12" s="7" customFormat="1" ht="18">
      <c r="A26" s="55"/>
      <c r="B26" s="26">
        <v>900</v>
      </c>
      <c r="C26" s="4"/>
      <c r="D26" s="4"/>
      <c r="E26" s="16" t="s">
        <v>2</v>
      </c>
      <c r="F26" s="61"/>
      <c r="G26" s="23">
        <f>SUM(G27:G30)</f>
        <v>306700</v>
      </c>
      <c r="H26" s="6">
        <f>SUM(H27:H30)</f>
        <v>46000</v>
      </c>
      <c r="I26" s="6">
        <f>SUM(I27:I30)</f>
        <v>231196</v>
      </c>
      <c r="J26" s="6">
        <f>SUM(J27:J30)</f>
        <v>29504</v>
      </c>
      <c r="K26" s="6">
        <f>SUM(K27:K30)</f>
        <v>0</v>
      </c>
      <c r="L26" s="36"/>
    </row>
    <row r="27" spans="1:12" s="13" customFormat="1" ht="27.75">
      <c r="A27" s="56">
        <v>11</v>
      </c>
      <c r="B27" s="25"/>
      <c r="C27" s="9">
        <v>90001</v>
      </c>
      <c r="D27" s="9">
        <v>6050</v>
      </c>
      <c r="E27" s="10" t="s">
        <v>22</v>
      </c>
      <c r="F27" s="62">
        <v>188200</v>
      </c>
      <c r="G27" s="51">
        <f>SUM(H27:K27)</f>
        <v>188200</v>
      </c>
      <c r="H27" s="11"/>
      <c r="I27" s="11">
        <v>158696</v>
      </c>
      <c r="J27" s="11">
        <v>29504</v>
      </c>
      <c r="K27" s="11"/>
      <c r="L27" s="35" t="s">
        <v>19</v>
      </c>
    </row>
    <row r="28" spans="1:12" s="13" customFormat="1" ht="18">
      <c r="A28" s="56">
        <v>12</v>
      </c>
      <c r="B28" s="25"/>
      <c r="C28" s="9">
        <v>90001</v>
      </c>
      <c r="D28" s="9">
        <v>6060</v>
      </c>
      <c r="E28" s="10" t="s">
        <v>4</v>
      </c>
      <c r="F28" s="62">
        <v>20000</v>
      </c>
      <c r="G28" s="51">
        <f>SUM(H28:K28)</f>
        <v>20000</v>
      </c>
      <c r="H28" s="11">
        <v>20000</v>
      </c>
      <c r="I28" s="11"/>
      <c r="J28" s="11"/>
      <c r="K28" s="11"/>
      <c r="L28" s="35" t="s">
        <v>19</v>
      </c>
    </row>
    <row r="29" spans="1:12" s="13" customFormat="1" ht="27.75">
      <c r="A29" s="56">
        <v>13</v>
      </c>
      <c r="B29" s="25"/>
      <c r="C29" s="9">
        <v>90015</v>
      </c>
      <c r="D29" s="9">
        <v>6050</v>
      </c>
      <c r="E29" s="10" t="s">
        <v>37</v>
      </c>
      <c r="F29" s="62">
        <v>26000</v>
      </c>
      <c r="G29" s="51">
        <f>SUM(H29:K29)</f>
        <v>26000</v>
      </c>
      <c r="H29" s="11">
        <v>26000</v>
      </c>
      <c r="I29" s="11"/>
      <c r="J29" s="11"/>
      <c r="K29" s="11"/>
      <c r="L29" s="35" t="s">
        <v>19</v>
      </c>
    </row>
    <row r="30" spans="1:12" s="13" customFormat="1" ht="27.75">
      <c r="A30" s="56">
        <v>14</v>
      </c>
      <c r="B30" s="25"/>
      <c r="C30" s="9">
        <v>90095</v>
      </c>
      <c r="D30" s="9">
        <v>6010</v>
      </c>
      <c r="E30" s="10" t="s">
        <v>9</v>
      </c>
      <c r="F30" s="62">
        <v>72500</v>
      </c>
      <c r="G30" s="51">
        <f>SUM(H30:K30)</f>
        <v>72500</v>
      </c>
      <c r="H30" s="11"/>
      <c r="I30" s="11">
        <v>72500</v>
      </c>
      <c r="J30" s="11"/>
      <c r="K30" s="11"/>
      <c r="L30" s="35" t="s">
        <v>19</v>
      </c>
    </row>
    <row r="31" spans="1:12" s="7" customFormat="1" ht="18">
      <c r="A31" s="55"/>
      <c r="B31" s="26">
        <v>921</v>
      </c>
      <c r="C31" s="4"/>
      <c r="D31" s="4"/>
      <c r="E31" s="5" t="s">
        <v>2</v>
      </c>
      <c r="F31" s="61"/>
      <c r="G31" s="23">
        <f>G32+G35</f>
        <v>844000</v>
      </c>
      <c r="H31" s="6">
        <f>SUM(H32+H35)</f>
        <v>33300</v>
      </c>
      <c r="I31" s="6">
        <f>I32+I35</f>
        <v>781000</v>
      </c>
      <c r="J31" s="6">
        <f>J32+J35</f>
        <v>29700</v>
      </c>
      <c r="K31" s="6">
        <f>K32</f>
        <v>0</v>
      </c>
      <c r="L31" s="36"/>
    </row>
    <row r="32" spans="1:12" s="13" customFormat="1" ht="28.5" customHeight="1">
      <c r="A32" s="56">
        <v>15</v>
      </c>
      <c r="B32" s="25"/>
      <c r="C32" s="9">
        <v>92109</v>
      </c>
      <c r="D32" s="9"/>
      <c r="E32" s="10" t="s">
        <v>5</v>
      </c>
      <c r="F32" s="62">
        <v>1084000</v>
      </c>
      <c r="G32" s="51">
        <f>SUM(G33:G34)</f>
        <v>784000</v>
      </c>
      <c r="H32" s="11">
        <f>SUM(H33:H34)</f>
        <v>3000</v>
      </c>
      <c r="I32" s="11">
        <f>SUM(I33:I34)</f>
        <v>781000</v>
      </c>
      <c r="J32" s="11"/>
      <c r="K32" s="11">
        <f>SUM(K33:K35)</f>
        <v>0</v>
      </c>
      <c r="L32" s="35" t="s">
        <v>19</v>
      </c>
    </row>
    <row r="33" spans="1:12" s="13" customFormat="1" ht="18">
      <c r="A33" s="56"/>
      <c r="B33" s="25"/>
      <c r="C33" s="9"/>
      <c r="D33" s="9">
        <v>6058</v>
      </c>
      <c r="E33" s="10"/>
      <c r="F33" s="62"/>
      <c r="G33" s="51">
        <f>SUM(H33:J33)</f>
        <v>663581</v>
      </c>
      <c r="H33" s="11">
        <v>3000</v>
      </c>
      <c r="I33" s="21">
        <v>660581</v>
      </c>
      <c r="J33" s="11"/>
      <c r="K33" s="11"/>
      <c r="L33" s="35"/>
    </row>
    <row r="34" spans="1:12" s="13" customFormat="1" ht="18">
      <c r="A34" s="56"/>
      <c r="B34" s="25"/>
      <c r="C34" s="9"/>
      <c r="D34" s="9">
        <v>6059</v>
      </c>
      <c r="E34" s="10"/>
      <c r="F34" s="62"/>
      <c r="G34" s="51">
        <f>SUM(H34:J34)</f>
        <v>120419</v>
      </c>
      <c r="H34" s="11"/>
      <c r="I34" s="21">
        <v>120419</v>
      </c>
      <c r="J34" s="11"/>
      <c r="K34" s="11"/>
      <c r="L34" s="35"/>
    </row>
    <row r="35" spans="1:12" s="13" customFormat="1" ht="27.75">
      <c r="A35" s="56">
        <v>16</v>
      </c>
      <c r="B35" s="25"/>
      <c r="C35" s="9">
        <v>92109</v>
      </c>
      <c r="D35" s="9">
        <v>6050</v>
      </c>
      <c r="E35" s="10" t="s">
        <v>28</v>
      </c>
      <c r="F35" s="62"/>
      <c r="G35" s="51">
        <f>SUM(H35:J35)</f>
        <v>60000</v>
      </c>
      <c r="H35" s="11">
        <v>30300</v>
      </c>
      <c r="I35" s="21"/>
      <c r="J35" s="11">
        <v>29700</v>
      </c>
      <c r="K35" s="11"/>
      <c r="L35" s="35" t="s">
        <v>19</v>
      </c>
    </row>
    <row r="36" spans="1:12" s="7" customFormat="1" ht="18">
      <c r="A36" s="55"/>
      <c r="B36" s="26">
        <v>926</v>
      </c>
      <c r="C36" s="4"/>
      <c r="D36" s="4"/>
      <c r="E36" s="5" t="s">
        <v>2</v>
      </c>
      <c r="F36" s="61"/>
      <c r="G36" s="23">
        <f>SUM(G38:G42)</f>
        <v>110314</v>
      </c>
      <c r="H36" s="6">
        <f>SUM(H38:H42)</f>
        <v>76814</v>
      </c>
      <c r="I36" s="6">
        <f>SUM(I38:I42)</f>
        <v>33500</v>
      </c>
      <c r="J36" s="6">
        <f>SUM(J38:J42)</f>
        <v>0</v>
      </c>
      <c r="K36" s="6">
        <f>SUM(K38:K42)</f>
        <v>0</v>
      </c>
      <c r="L36" s="36"/>
    </row>
    <row r="37" spans="1:12" s="74" customFormat="1" ht="18">
      <c r="A37" s="80">
        <v>17</v>
      </c>
      <c r="B37" s="71"/>
      <c r="C37" s="79">
        <v>92601</v>
      </c>
      <c r="D37" s="72"/>
      <c r="E37" s="75" t="s">
        <v>33</v>
      </c>
      <c r="F37" s="76">
        <v>65000</v>
      </c>
      <c r="G37" s="77">
        <f>SUM(G38:G40)</f>
        <v>60720</v>
      </c>
      <c r="H37" s="78">
        <f>SUM(H38:H40)</f>
        <v>27220</v>
      </c>
      <c r="I37" s="78">
        <f>SUM(I38:I40)</f>
        <v>33500</v>
      </c>
      <c r="J37" s="78">
        <f>SUM(J38:J40)</f>
        <v>0</v>
      </c>
      <c r="K37" s="73"/>
      <c r="L37" s="35" t="s">
        <v>19</v>
      </c>
    </row>
    <row r="38" spans="1:12" s="40" customFormat="1" ht="18">
      <c r="A38" s="57"/>
      <c r="B38" s="44"/>
      <c r="C38" s="45"/>
      <c r="D38" s="45">
        <v>6050</v>
      </c>
      <c r="E38" s="109"/>
      <c r="F38" s="112"/>
      <c r="G38" s="52">
        <f>SUM(H38:K38)</f>
        <v>27220</v>
      </c>
      <c r="H38" s="22">
        <v>27220</v>
      </c>
      <c r="I38" s="22"/>
      <c r="J38" s="39"/>
      <c r="K38" s="39"/>
      <c r="L38" s="35"/>
    </row>
    <row r="39" spans="1:12" s="40" customFormat="1" ht="18">
      <c r="A39" s="57"/>
      <c r="B39" s="44"/>
      <c r="C39" s="45"/>
      <c r="D39" s="45">
        <v>6057</v>
      </c>
      <c r="E39" s="110"/>
      <c r="F39" s="113"/>
      <c r="G39" s="52">
        <f>SUM(H39:K39)</f>
        <v>19000</v>
      </c>
      <c r="H39" s="22"/>
      <c r="I39" s="22">
        <v>19000</v>
      </c>
      <c r="J39" s="39"/>
      <c r="K39" s="39"/>
      <c r="L39" s="35"/>
    </row>
    <row r="40" spans="1:12" s="40" customFormat="1" ht="18">
      <c r="A40" s="57"/>
      <c r="B40" s="38"/>
      <c r="C40" s="31"/>
      <c r="D40" s="31">
        <v>6059</v>
      </c>
      <c r="E40" s="111"/>
      <c r="F40" s="114"/>
      <c r="G40" s="52">
        <f>SUM(H40:K40)</f>
        <v>14500</v>
      </c>
      <c r="H40" s="22">
        <v>0</v>
      </c>
      <c r="I40" s="22">
        <v>14500</v>
      </c>
      <c r="J40" s="39"/>
      <c r="K40" s="39"/>
      <c r="L40" s="35" t="s">
        <v>19</v>
      </c>
    </row>
    <row r="41" spans="1:12" s="40" customFormat="1" ht="18">
      <c r="A41" s="57">
        <v>18</v>
      </c>
      <c r="B41" s="38"/>
      <c r="C41" s="31">
        <v>92605</v>
      </c>
      <c r="D41" s="31">
        <v>6060</v>
      </c>
      <c r="E41" s="15" t="s">
        <v>25</v>
      </c>
      <c r="F41" s="63">
        <v>5314</v>
      </c>
      <c r="G41" s="52">
        <f>SUM(H41:K41)</f>
        <v>5314</v>
      </c>
      <c r="H41" s="17">
        <v>5314</v>
      </c>
      <c r="I41" s="22"/>
      <c r="J41" s="39"/>
      <c r="K41" s="39"/>
      <c r="L41" s="35" t="s">
        <v>19</v>
      </c>
    </row>
    <row r="42" spans="1:12" s="13" customFormat="1" ht="42" customHeight="1" thickBot="1">
      <c r="A42" s="58">
        <v>19</v>
      </c>
      <c r="B42" s="30"/>
      <c r="C42" s="31">
        <v>92695</v>
      </c>
      <c r="D42" s="31">
        <v>6050</v>
      </c>
      <c r="E42" s="15" t="s">
        <v>32</v>
      </c>
      <c r="F42" s="63">
        <v>44280</v>
      </c>
      <c r="G42" s="52">
        <f>SUM(H42:J42)</f>
        <v>44280</v>
      </c>
      <c r="H42" s="17">
        <v>44280</v>
      </c>
      <c r="I42" s="22"/>
      <c r="J42" s="17"/>
      <c r="K42" s="17"/>
      <c r="L42" s="47" t="s">
        <v>19</v>
      </c>
    </row>
    <row r="43" spans="1:12" s="13" customFormat="1" ht="28.5" customHeight="1" thickBot="1">
      <c r="A43" s="83" t="s">
        <v>6</v>
      </c>
      <c r="B43" s="84"/>
      <c r="C43" s="84"/>
      <c r="D43" s="84"/>
      <c r="E43" s="84"/>
      <c r="F43" s="69"/>
      <c r="G43" s="50">
        <f>SUM(G7+G12+G17+G19+G21+G24+G26+G31+G36)</f>
        <v>2577719</v>
      </c>
      <c r="H43" s="50">
        <f>SUM(H7+H12+H17+H19+H21+H24+H26+H31+H36)</f>
        <v>193539</v>
      </c>
      <c r="I43" s="48">
        <f>SUM(I7+I12+I17+I19+I21+I24+I26+I31+I36)</f>
        <v>2030437</v>
      </c>
      <c r="J43" s="48">
        <f>SUM(J7+J12+J17+J19+J21+J24+J26+J31+J36)</f>
        <v>353743</v>
      </c>
      <c r="K43" s="50" t="e">
        <f>SUM(K7+K12+K17+K21+K26+K31+K36)</f>
        <v>#REF!</v>
      </c>
      <c r="L43" s="70"/>
    </row>
    <row r="44" spans="1:12" s="13" customFormat="1" ht="18">
      <c r="A44" s="53"/>
      <c r="B44" s="18"/>
      <c r="C44" s="18"/>
      <c r="D44" s="18"/>
      <c r="E44" s="19"/>
      <c r="F44" s="64"/>
      <c r="G44" s="12"/>
      <c r="H44" s="12"/>
      <c r="I44" s="8"/>
      <c r="J44" s="12"/>
      <c r="K44" s="12"/>
      <c r="L44" s="33"/>
    </row>
    <row r="45" spans="1:12" s="13" customFormat="1" ht="18">
      <c r="A45" s="53"/>
      <c r="B45" s="18"/>
      <c r="C45" s="18"/>
      <c r="D45" s="18"/>
      <c r="E45" s="66"/>
      <c r="F45" s="64"/>
      <c r="G45" s="67"/>
      <c r="H45" s="49"/>
      <c r="I45" s="12"/>
      <c r="J45" s="12"/>
      <c r="K45" s="12"/>
      <c r="L45" s="33"/>
    </row>
    <row r="46" spans="1:12" s="13" customFormat="1" ht="18">
      <c r="A46" s="53"/>
      <c r="B46" s="18"/>
      <c r="C46" s="18"/>
      <c r="D46" s="18"/>
      <c r="E46" s="66"/>
      <c r="F46" s="64"/>
      <c r="G46" s="67"/>
      <c r="H46" s="12"/>
      <c r="I46" s="12"/>
      <c r="J46" s="12"/>
      <c r="K46" s="12"/>
      <c r="L46" s="59"/>
    </row>
    <row r="47" spans="1:12" s="13" customFormat="1" ht="18">
      <c r="A47" s="53"/>
      <c r="B47" s="18"/>
      <c r="C47" s="18"/>
      <c r="D47" s="18"/>
      <c r="E47" s="19"/>
      <c r="F47" s="64"/>
      <c r="G47" s="67"/>
      <c r="H47" s="12"/>
      <c r="I47" s="12"/>
      <c r="J47" s="12"/>
      <c r="K47" s="12"/>
      <c r="L47" s="59"/>
    </row>
    <row r="48" spans="1:12" s="13" customFormat="1" ht="18">
      <c r="A48" s="53"/>
      <c r="B48" s="18"/>
      <c r="C48" s="18"/>
      <c r="D48" s="18"/>
      <c r="E48" s="19"/>
      <c r="F48" s="64"/>
      <c r="G48" s="12"/>
      <c r="H48" s="12"/>
      <c r="I48" s="12"/>
      <c r="J48" s="12"/>
      <c r="K48" s="12"/>
      <c r="L48" s="59"/>
    </row>
    <row r="49" spans="1:12" s="13" customFormat="1" ht="18">
      <c r="A49" s="53"/>
      <c r="B49" s="18"/>
      <c r="C49" s="18"/>
      <c r="D49" s="18"/>
      <c r="E49" s="19"/>
      <c r="F49" s="64"/>
      <c r="G49" s="12"/>
      <c r="H49" s="12"/>
      <c r="I49" s="12"/>
      <c r="J49" s="12"/>
      <c r="K49" s="12"/>
      <c r="L49" s="33"/>
    </row>
    <row r="50" spans="1:12" s="13" customFormat="1" ht="18">
      <c r="A50" s="53"/>
      <c r="B50" s="18"/>
      <c r="C50" s="18"/>
      <c r="D50" s="18"/>
      <c r="E50" s="19"/>
      <c r="F50" s="64"/>
      <c r="G50" s="12"/>
      <c r="H50" s="12"/>
      <c r="I50" s="12"/>
      <c r="J50" s="12"/>
      <c r="K50" s="12"/>
      <c r="L50" s="33"/>
    </row>
    <row r="51" spans="1:12" s="13" customFormat="1" ht="18">
      <c r="A51" s="53"/>
      <c r="B51" s="18"/>
      <c r="C51" s="18"/>
      <c r="D51" s="18"/>
      <c r="E51" s="19"/>
      <c r="F51" s="64"/>
      <c r="G51" s="12"/>
      <c r="H51" s="12"/>
      <c r="I51" s="12"/>
      <c r="J51" s="12"/>
      <c r="K51" s="12"/>
      <c r="L51" s="33"/>
    </row>
    <row r="52" spans="1:12" s="13" customFormat="1" ht="18">
      <c r="A52" s="53"/>
      <c r="B52" s="18"/>
      <c r="C52" s="18"/>
      <c r="D52" s="18"/>
      <c r="E52" s="19"/>
      <c r="F52" s="64"/>
      <c r="G52" s="12"/>
      <c r="H52" s="12"/>
      <c r="I52" s="12"/>
      <c r="J52" s="12"/>
      <c r="K52" s="12"/>
      <c r="L52" s="33"/>
    </row>
    <row r="53" spans="1:12" s="13" customFormat="1" ht="18">
      <c r="A53" s="53"/>
      <c r="B53" s="18"/>
      <c r="C53" s="18"/>
      <c r="D53" s="18"/>
      <c r="E53" s="19"/>
      <c r="F53" s="64"/>
      <c r="G53" s="12"/>
      <c r="H53" s="12"/>
      <c r="I53" s="12"/>
      <c r="J53" s="12"/>
      <c r="K53" s="12"/>
      <c r="L53" s="33"/>
    </row>
    <row r="54" spans="1:12" s="13" customFormat="1" ht="18">
      <c r="A54" s="53"/>
      <c r="B54" s="18"/>
      <c r="C54" s="18"/>
      <c r="D54" s="18"/>
      <c r="E54" s="19"/>
      <c r="F54" s="64"/>
      <c r="G54" s="12"/>
      <c r="H54" s="12"/>
      <c r="I54" s="12"/>
      <c r="J54" s="12"/>
      <c r="K54" s="12"/>
      <c r="L54" s="33"/>
    </row>
    <row r="55" spans="1:12" s="13" customFormat="1" ht="18">
      <c r="A55" s="53"/>
      <c r="B55" s="18"/>
      <c r="C55" s="18"/>
      <c r="D55" s="18"/>
      <c r="E55" s="19"/>
      <c r="F55" s="64"/>
      <c r="G55" s="12"/>
      <c r="H55" s="12"/>
      <c r="I55" s="12"/>
      <c r="J55" s="12"/>
      <c r="K55" s="12"/>
      <c r="L55" s="33"/>
    </row>
    <row r="56" spans="1:12" s="13" customFormat="1" ht="18">
      <c r="A56" s="53"/>
      <c r="B56" s="18"/>
      <c r="C56" s="18"/>
      <c r="D56" s="18"/>
      <c r="E56" s="19"/>
      <c r="F56" s="64"/>
      <c r="G56" s="12"/>
      <c r="H56" s="12"/>
      <c r="I56" s="12"/>
      <c r="J56" s="12"/>
      <c r="K56" s="12"/>
      <c r="L56" s="33"/>
    </row>
    <row r="57" spans="1:12" s="13" customFormat="1" ht="18">
      <c r="A57" s="53"/>
      <c r="B57" s="18"/>
      <c r="C57" s="18"/>
      <c r="D57" s="18"/>
      <c r="E57" s="19"/>
      <c r="F57" s="64"/>
      <c r="G57" s="12"/>
      <c r="H57" s="12"/>
      <c r="I57" s="12"/>
      <c r="J57" s="12"/>
      <c r="K57" s="12"/>
      <c r="L57" s="33"/>
    </row>
    <row r="58" spans="1:12" s="13" customFormat="1" ht="18">
      <c r="A58" s="53"/>
      <c r="B58" s="18"/>
      <c r="C58" s="18"/>
      <c r="D58" s="18"/>
      <c r="E58" s="19"/>
      <c r="F58" s="64"/>
      <c r="G58" s="12"/>
      <c r="H58" s="12"/>
      <c r="I58" s="12"/>
      <c r="J58" s="12"/>
      <c r="K58" s="12"/>
      <c r="L58" s="33"/>
    </row>
    <row r="59" spans="1:12" s="13" customFormat="1" ht="18">
      <c r="A59" s="53"/>
      <c r="B59" s="18"/>
      <c r="C59" s="18"/>
      <c r="D59" s="18"/>
      <c r="E59" s="19"/>
      <c r="F59" s="64"/>
      <c r="G59" s="12"/>
      <c r="H59" s="12"/>
      <c r="I59" s="12"/>
      <c r="J59" s="12"/>
      <c r="K59" s="12"/>
      <c r="L59" s="33"/>
    </row>
    <row r="60" spans="1:12" s="13" customFormat="1" ht="18">
      <c r="A60" s="53"/>
      <c r="B60" s="18"/>
      <c r="C60" s="18"/>
      <c r="D60" s="18"/>
      <c r="E60" s="19"/>
      <c r="F60" s="65"/>
      <c r="L60" s="18"/>
    </row>
    <row r="61" spans="1:12" s="13" customFormat="1" ht="18">
      <c r="A61" s="53"/>
      <c r="B61" s="18"/>
      <c r="C61" s="18"/>
      <c r="D61" s="18"/>
      <c r="E61" s="19"/>
      <c r="F61" s="65"/>
      <c r="L61" s="18"/>
    </row>
    <row r="62" spans="1:12" s="13" customFormat="1" ht="18">
      <c r="A62" s="53"/>
      <c r="B62" s="18"/>
      <c r="C62" s="18"/>
      <c r="D62" s="18"/>
      <c r="E62" s="19"/>
      <c r="F62" s="65"/>
      <c r="L62" s="18"/>
    </row>
    <row r="63" spans="1:12" s="13" customFormat="1" ht="18">
      <c r="A63" s="53"/>
      <c r="B63" s="18"/>
      <c r="C63" s="18"/>
      <c r="D63" s="18"/>
      <c r="E63" s="19"/>
      <c r="F63" s="65"/>
      <c r="L63" s="18"/>
    </row>
    <row r="64" spans="1:12" s="13" customFormat="1" ht="18">
      <c r="A64" s="53"/>
      <c r="B64" s="18"/>
      <c r="C64" s="18"/>
      <c r="D64" s="18"/>
      <c r="E64" s="19"/>
      <c r="F64" s="65"/>
      <c r="L64" s="18"/>
    </row>
    <row r="65" spans="1:12" s="13" customFormat="1" ht="18">
      <c r="A65" s="53"/>
      <c r="B65" s="18"/>
      <c r="C65" s="18"/>
      <c r="D65" s="18"/>
      <c r="E65" s="19"/>
      <c r="F65" s="65"/>
      <c r="L65" s="18"/>
    </row>
    <row r="66" spans="1:12" s="13" customFormat="1" ht="18">
      <c r="A66" s="53"/>
      <c r="B66" s="18"/>
      <c r="C66" s="18"/>
      <c r="D66" s="18"/>
      <c r="E66" s="19"/>
      <c r="F66" s="65"/>
      <c r="L66" s="18"/>
    </row>
    <row r="67" spans="1:12" s="13" customFormat="1" ht="18">
      <c r="A67" s="53"/>
      <c r="B67" s="18"/>
      <c r="C67" s="18"/>
      <c r="D67" s="18"/>
      <c r="E67" s="19"/>
      <c r="F67" s="65"/>
      <c r="L67" s="18"/>
    </row>
  </sheetData>
  <sheetProtection/>
  <mergeCells count="15">
    <mergeCell ref="H4:K4"/>
    <mergeCell ref="E3:E5"/>
    <mergeCell ref="F3:F5"/>
    <mergeCell ref="E38:E40"/>
    <mergeCell ref="F38:F40"/>
    <mergeCell ref="F1:L1"/>
    <mergeCell ref="A43:E43"/>
    <mergeCell ref="L3:L5"/>
    <mergeCell ref="B2:K2"/>
    <mergeCell ref="A3:A5"/>
    <mergeCell ref="B3:B5"/>
    <mergeCell ref="C3:C5"/>
    <mergeCell ref="D3:D5"/>
    <mergeCell ref="G3:K3"/>
    <mergeCell ref="G4:G5"/>
  </mergeCells>
  <printOptions horizontalCentered="1" verticalCentered="1"/>
  <pageMargins left="0.17" right="0.17" top="0.17" bottom="0.2362204724409449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Lubawka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Stanek-Gamoń</dc:creator>
  <cp:keywords/>
  <dc:description/>
  <cp:lastModifiedBy>Stażysta 3</cp:lastModifiedBy>
  <cp:lastPrinted>2013-01-09T10:21:50Z</cp:lastPrinted>
  <dcterms:created xsi:type="dcterms:W3CDTF">2011-06-28T11:57:23Z</dcterms:created>
  <dcterms:modified xsi:type="dcterms:W3CDTF">2013-01-09T10:42:38Z</dcterms:modified>
  <cp:category/>
  <cp:version/>
  <cp:contentType/>
  <cp:contentStatus/>
</cp:coreProperties>
</file>